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MailAutoSig" localSheetId="0">'Лист1'!$A$48</definedName>
    <definedName name="_xlnm.Print_Titles" localSheetId="0">'Лист1'!$11:$12</definedName>
    <definedName name="_xlnm.Print_Area" localSheetId="0">'Лист1'!$A$1:$C$130</definedName>
  </definedNames>
  <calcPr fullCalcOnLoad="1"/>
</workbook>
</file>

<file path=xl/sharedStrings.xml><?xml version="1.0" encoding="utf-8"?>
<sst xmlns="http://schemas.openxmlformats.org/spreadsheetml/2006/main" count="236" uniqueCount="231">
  <si>
    <t>Наименование показателя</t>
  </si>
  <si>
    <t>Доходы бюджета - ИТОГО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</si>
  <si>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</si>
  <si>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</si>
  <si>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</si>
  <si>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</si>
  <si>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</si>
  <si>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</si>
  <si>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</si>
  <si>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</si>
  <si>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</si>
  <si>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</si>
  <si>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</si>
  <si>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</si>
  <si>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</si>
  <si>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</si>
  <si>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</si>
  <si>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</si>
  <si>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</si>
  <si>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</si>
  <si>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</si>
  <si>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</si>
  <si>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</si>
  <si>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</si>
  <si>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</si>
  <si>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Доходы бюджета</t>
  </si>
  <si>
    <t>Исполнено</t>
  </si>
  <si>
    <t>Расходы бюджета - ИТОГО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</si>
  <si>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</si>
  <si>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</si>
  <si>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</si>
  <si>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</si>
  <si>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</si>
  <si>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</si>
  <si>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</si>
  <si>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</si>
  <si>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</si>
  <si>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</si>
  <si>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</si>
  <si>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</si>
  <si>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</si>
  <si>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</si>
  <si>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</si>
  <si>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</si>
  <si>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Национальная экономика</t>
  </si>
  <si>
    <t>000 0400 0000000 000 000</t>
  </si>
  <si>
    <t>Общеэкономические вопросы</t>
  </si>
  <si>
    <t>000 0401 0000000 000 000</t>
  </si>
  <si>
    <t>Сельское хозяйство и рыболовство</t>
  </si>
  <si>
    <t>000 0405 0000000 000 000</t>
  </si>
  <si>
    <t>Транспорт</t>
  </si>
  <si>
    <t>000 0408 0000000 000 000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</si>
  <si>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</si>
  <si>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</si>
  <si>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</si>
  <si>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</si>
  <si>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</si>
  <si>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</si>
  <si>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</si>
  <si>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</si>
  <si>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</si>
  <si>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</si>
  <si>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</si>
  <si>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</si>
  <si>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</si>
  <si>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</si>
  <si>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</si>
  <si>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</si>
  <si>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</si>
  <si>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</si>
  <si>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</si>
  <si>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</si>
  <si>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000 0707 0000000 000 000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</si>
  <si>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</si>
  <si>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</si>
  <si>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</si>
  <si>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</si>
  <si>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</si>
  <si>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Периодическая печать и издательства</t>
  </si>
  <si>
    <t>000 0804 0000000 000 000</t>
  </si>
  <si>
    <t>Физическая культура и спорт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</si>
  <si>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</si>
  <si>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</si>
  <si>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</si>
  <si>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</si>
  <si>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</si>
  <si>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</si>
  <si>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</si>
  <si>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</si>
  <si>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Другие вопросы в области социальной политики</t>
  </si>
  <si>
    <t>000 1006 0000000 000 000</t>
  </si>
  <si>
    <t>000 1100 0000000 000 000</t>
  </si>
  <si>
    <t xml:space="preserve"> Наименование показателя</t>
  </si>
  <si>
    <t>2</t>
  </si>
  <si>
    <t xml:space="preserve">Расходы бюджета </t>
  </si>
  <si>
    <t>УТВЕРЖДЕН</t>
  </si>
  <si>
    <t xml:space="preserve">Белоярского района </t>
  </si>
  <si>
    <t>О Т Ч Е Т</t>
  </si>
  <si>
    <t>Связь и информатика</t>
  </si>
  <si>
    <t>000 0410 0000000 000 000</t>
  </si>
  <si>
    <t>000 0409 0000000 000 000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</si>
  <si>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</si>
  <si>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</si>
  <si>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000 0113 0000000 000 000</t>
  </si>
  <si>
    <t>000 1102 0000000 000 000</t>
  </si>
  <si>
    <t>Массовый спорт</t>
  </si>
  <si>
    <t>000 1105 0000000 000 000</t>
  </si>
  <si>
    <t>Другие вопросы в области физической культуры и спорта</t>
  </si>
  <si>
    <t>Средства массовой информации</t>
  </si>
  <si>
    <t>000 1200 0000000 000 000</t>
  </si>
  <si>
    <t>000 1202 0000000 000 000</t>
  </si>
  <si>
    <t>000 1400 0000000 000 000</t>
  </si>
  <si>
    <t>000 1401 0000000 000 000</t>
  </si>
  <si>
    <t>000 1403 0000000 000 000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</si>
  <si>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</si>
  <si>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</si>
  <si>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Культура, кинематография</t>
  </si>
  <si>
    <t>Другие вопросы в области культуры, кинематографии</t>
  </si>
  <si>
    <t>постановлением  администрации</t>
  </si>
  <si>
    <t>Органы юстиции</t>
  </si>
  <si>
    <t>000 0304 0000000 000 000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</si>
  <si>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</si>
  <si>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</si>
  <si>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продажи квартир, находящихся в собственности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</si>
  <si>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</si>
  <si>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Код дохода </t>
  </si>
  <si>
    <t xml:space="preserve">Код расхода </t>
  </si>
  <si>
    <t>Прочие межбюджетные трансферты  общего характера</t>
  </si>
  <si>
    <t xml:space="preserve"> Доходы от оказания платных услуг (работ)</t>
  </si>
  <si>
    <t xml:space="preserve">Другие вопросы в области национальной безопасности и правоохранительной деятельности </t>
  </si>
  <si>
    <t>000 0314 000000 000 000</t>
  </si>
  <si>
    <t xml:space="preserve"> Доходы от компенсации затрат государства</t>
  </si>
  <si>
    <t xml:space="preserve">Источники финансирования дефицита бюджета </t>
  </si>
  <si>
    <t>000 01 06 05 01 05 0000 640</t>
  </si>
  <si>
    <t xml:space="preserve">Возврат бюджетных кредитов, предоставленных юридическим лицам из бюджетов муниципальных районов в валюте Российской Федерации  </t>
  </si>
  <si>
    <t>000 01 05 00 00 00 0000 000</t>
  </si>
  <si>
    <t>Увеличение прочих остатков денежных средств бюджетов муниципальных районов</t>
  </si>
  <si>
    <t>000 01 05 02 01 05 0000 510</t>
  </si>
  <si>
    <t>000 01 05 02 01 05 0000 610</t>
  </si>
  <si>
    <t>Уменьшение прочих остатков денежных средств бюджетов муниципальных районов</t>
  </si>
  <si>
    <t>Изменение остатков средств на счетах по учету средств бюджета</t>
  </si>
  <si>
    <t>Защита населения и территории от  чрезвычайных ситуаций природного и техногенного характера, гражданская оборона</t>
  </si>
  <si>
    <t>Налог, взымаемый в связи с применением патентной системы налогообложения</t>
  </si>
  <si>
    <t>000 0111 0700500 870 290</t>
  </si>
  <si>
    <t>Прочие расходы</t>
  </si>
  <si>
    <t>Код источника</t>
  </si>
  <si>
    <t>000 01 06 08 00 05 0000 640</t>
  </si>
  <si>
    <t xml:space="preserve">Возврат прочих бюджетных кредитов (ссуд), предоставленных бюджетами муниципальных районов внутри страны  </t>
  </si>
  <si>
    <t>3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</si>
  <si>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</si>
  <si>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</si>
  <si>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</si>
  <si>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</si>
  <si>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 xml:space="preserve">                                             </t>
  </si>
  <si>
    <t xml:space="preserve">                                              ____________________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</si>
  <si>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</si>
  <si>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</si>
  <si>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</si>
  <si>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>Денежные взыскания (штрафы) за правонарушения в области дорожного движения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</si>
  <si>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</si>
  <si>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Субсидии бюджетам бюджетной системы Российской Федерации (межбюджетные субсидии)
</t>
  </si>
  <si>
    <t xml:space="preserve">Прочие безвозмездные поступления в бюджеты муниципальных районов
</t>
  </si>
  <si>
    <t xml:space="preserve">Межбюджетные трансферты общего характера  бюджетам бюджетной системы Российской Федерации </t>
  </si>
  <si>
    <t>000 1 16 35030 05 0000 140</t>
  </si>
  <si>
    <t xml:space="preserve">Суммы по искам о возмещении вреда, причиненного окружающей среде, подлежащие зачислению в бюджеты муниципальных районов
</t>
  </si>
  <si>
    <t xml:space="preserve">от                 2016 года №   </t>
  </si>
  <si>
    <t xml:space="preserve">Молодежная политика </t>
  </si>
  <si>
    <t>Дотации бюджетам бюджетной системы Российской Федерации</t>
  </si>
  <si>
    <t>Субвенции бюджетной системы Российской Федерации</t>
  </si>
  <si>
    <t>000 01 06 00 00 00 0000 000</t>
  </si>
  <si>
    <t xml:space="preserve">Иные источники внутреннего финансирования дефицитов бюджетов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</si>
  <si>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 муниципальных унитарных предприятий, в том числе казенных)</t>
  </si>
  <si>
    <t>Результат исполнения бюджета (дефицит "-", профицит "+")</t>
  </si>
  <si>
    <t xml:space="preserve"> рублей</t>
  </si>
  <si>
    <t>рублей</t>
  </si>
  <si>
    <t xml:space="preserve"> об исполнении бюджета Белоярского района  за второй квартал 2016 года</t>
  </si>
  <si>
    <t>Платежи от государственных и муниципальных унитарных предприятий</t>
  </si>
  <si>
    <t>000 1 16 23000 00 0000 140</t>
  </si>
  <si>
    <t>Доходы от возмещения ущерба при возникновении страховых случаев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</si>
  <si>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</si>
  <si>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</si>
  <si>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000 01 03 00 00 00 0000 000</t>
  </si>
  <si>
    <t>Бюджетные кредиты от других бюджетов бюджетной системы Российской Федерации</t>
  </si>
  <si>
    <t>000 01 06 05 01 05 0000 540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</si>
  <si>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</si>
  <si>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000 1 00 00000 00 0000 000</t>
  </si>
  <si>
    <t>000 1 01 00000 00 0000 000</t>
  </si>
  <si>
    <t>000 1 01 02000 01 0000 110</t>
  </si>
  <si>
    <t>000 1 05 00000 00 0000 000</t>
  </si>
  <si>
    <t>000 1 05 01000 00 0000 110</t>
  </si>
  <si>
    <t>000 1 05 02000 02 0000 110</t>
  </si>
  <si>
    <t>000 1 05 03000 01 0000 110</t>
  </si>
  <si>
    <t>000 1 05 04000 02 0000 110</t>
  </si>
  <si>
    <t>000 1 08 00000 00 0000 000</t>
  </si>
  <si>
    <t>000 1 08 03000 01 0000 110</t>
  </si>
  <si>
    <t>000 1 08 07000 01 0000 110</t>
  </si>
  <si>
    <t>000 1 11 00000 00 0000 000</t>
  </si>
  <si>
    <t>000 1 11 03000 00 0000 120</t>
  </si>
  <si>
    <t>000 1 11 05000 00 0000 120</t>
  </si>
  <si>
    <t>000 1 11 07000 00 0000 120</t>
  </si>
  <si>
    <t>000 1 11 09000 00 0000 120</t>
  </si>
  <si>
    <t>000 1 12 00000 00 0000 000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</si>
  <si>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</si>
  <si>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</si>
  <si>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</si>
  <si>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</si>
  <si>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</si>
  <si>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000 1 14 02000 00 0000 000</t>
  </si>
  <si>
    <t>000 1 14 06000 00 0000 430</t>
  </si>
  <si>
    <t>000 1 16 00000 00 0000 000</t>
  </si>
  <si>
    <t>000 1 16 03000 00 0000 140</t>
  </si>
  <si>
    <t>000 1 16 06000 01 0000 140</t>
  </si>
  <si>
    <t>000 1 16 08000 01 0000 140</t>
  </si>
  <si>
    <t>000 1 16 25000 00 0000 140</t>
  </si>
  <si>
    <t>000 1 16 28000 01 0000 140</t>
  </si>
  <si>
    <t>000 1 16 30000 01 0000 140</t>
  </si>
  <si>
    <t>000 1 16 33000 00 0000 140</t>
  </si>
  <si>
    <t>000 1 16 43000 01 0000 140</t>
  </si>
  <si>
    <t>000 1 16 90050 05 0000 140</t>
  </si>
  <si>
    <t>000 2 00 00000 00 0000 000</t>
  </si>
  <si>
    <t>000 2 02 00000 00 0000 000</t>
  </si>
  <si>
    <t>000 2 02 01000 00 0000 151</t>
  </si>
  <si>
    <t>000 2 02 02000 00 0000 151</t>
  </si>
  <si>
    <t>000 2 02 03000 00 0000 151</t>
  </si>
  <si>
    <t>000 2 02 04000 00 0000 151</t>
  </si>
  <si>
    <t>000 2  07 05030 05 0000 180</t>
  </si>
  <si>
    <t>000 2 19 05000 05 0000 151</t>
  </si>
  <si>
    <t xml:space="preserve"> Денежные   взыскания   (штрафы)   за   нарушение законодательства   Российской    Федерации    об административных правонарушениях, предусмотренные статьей 20.25 Кодекса Российской Федерации об административных правонарушениях
</t>
  </si>
  <si>
    <t xml:space="preserve">Возврат остатков субсидий, субвенций и иных межбюджетных трансфертов, имеющих целевое назначение, прошлых  лет из бюджетов муниципальных районов
</t>
  </si>
  <si>
    <t>Источники финансирования дефицита бюджета - ИТОГО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</si>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</sst>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&quot;р.&quot;"/>
    <numFmt numFmtId="166" formatCode="#,##0.0"/>
    <numFmt numFmtId="167" formatCode="#,##0.00&quot;р.&quot;"/>
    <numFmt numFmtId="168" formatCode="#,##0.00;[Red]\-#,##0.00;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 ;[Red]\-#,##0.00\ "/>
    <numFmt numFmtId="174" formatCode="#,##0.00_ ;\-#,##0.00\ "/>
  </numFmts>
  <fonts count="43">
    <font>
      <sz val="8"/>
      <name val="Arial Cyr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distributed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68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>
      <alignment vertical="distributed"/>
    </xf>
    <xf numFmtId="49" fontId="3" fillId="0" borderId="14" xfId="0" applyNumberFormat="1" applyFont="1" applyFill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distributed"/>
    </xf>
    <xf numFmtId="4" fontId="2" fillId="0" borderId="0" xfId="0" applyNumberFormat="1" applyFont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15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33" borderId="17" xfId="0" applyFont="1" applyFill="1" applyBorder="1" applyAlignment="1">
      <alignment horizontal="left" vertical="center" wrapText="1"/>
    </xf>
    <xf numFmtId="4" fontId="3" fillId="33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vertical="distributed"/>
    </xf>
    <xf numFmtId="0" fontId="2" fillId="0" borderId="12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/>
    </xf>
    <xf numFmtId="0" fontId="3" fillId="32" borderId="10" xfId="0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49" fontId="3" fillId="35" borderId="18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9" fontId="3" fillId="34" borderId="18" xfId="0" applyNumberFormat="1" applyFont="1" applyFill="1" applyBorder="1" applyAlignment="1">
      <alignment horizontal="center" vertical="center"/>
    </xf>
    <xf numFmtId="43" fontId="3" fillId="34" borderId="10" xfId="61" applyFont="1" applyFill="1" applyBorder="1" applyAlignment="1">
      <alignment horizontal="center" vertical="center"/>
    </xf>
    <xf numFmtId="174" fontId="3" fillId="35" borderId="10" xfId="6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distributed"/>
    </xf>
    <xf numFmtId="0" fontId="7" fillId="0" borderId="0" xfId="0" applyFont="1" applyAlignment="1">
      <alignment horizont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distributed"/>
    </xf>
    <xf numFmtId="0" fontId="7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32" borderId="10" xfId="0" applyFont="1" applyFill="1" applyBorder="1" applyAlignment="1" applyProtection="1">
      <alignment horizontal="left" vertical="top" wrapText="1"/>
      <protection locked="0"/>
    </xf>
    <xf numFmtId="0" fontId="3" fillId="35" borderId="10" xfId="0" applyFont="1" applyFill="1" applyBorder="1" applyAlignment="1" applyProtection="1">
      <alignment horizontal="left" vertical="top" wrapText="1"/>
      <protection locked="0"/>
    </xf>
    <xf numFmtId="0" fontId="3" fillId="34" borderId="10" xfId="0" applyFont="1" applyFill="1" applyBorder="1" applyAlignment="1" applyProtection="1">
      <alignment horizontal="left" vertical="top" wrapText="1"/>
      <protection locked="0"/>
    </xf>
    <xf numFmtId="49" fontId="3" fillId="34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32" borderId="10" xfId="0" applyFont="1" applyFill="1" applyBorder="1" applyAlignment="1" applyProtection="1">
      <alignment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SheetLayoutView="100" zoomScalePageLayoutView="0" workbookViewId="0" topLeftCell="A34">
      <selection activeCell="B37" sqref="B37"/>
    </sheetView>
  </sheetViews>
  <sheetFormatPr defaultColWidth="9.140625" defaultRowHeight="12"/>
  <cols>
    <col min="1" max="1" width="63.28125" style="2" customWidth="1"/>
    <col min="2" max="2" width="43.8515625" style="4" customWidth="1"/>
    <col min="3" max="3" width="26.140625" style="2" customWidth="1"/>
    <col min="4" max="12" width="11.140625" style="31" customWidth="1"/>
    <col min="13" max="16384" width="9.28125" style="31" customWidth="1"/>
  </cols>
  <sheetData>
    <row r="1" spans="2:3" ht="21.75" customHeight="1">
      <c r="B1" s="58" t="s">
        <v>95</v>
      </c>
      <c r="C1" s="58"/>
    </row>
    <row r="2" spans="1:3" s="32" customFormat="1" ht="18.75" customHeight="1">
      <c r="A2" s="2"/>
      <c r="B2" s="59" t="s">
        <v>118</v>
      </c>
      <c r="C2" s="59"/>
    </row>
    <row r="3" spans="1:3" s="32" customFormat="1" ht="18" customHeight="1">
      <c r="A3" s="2"/>
      <c r="B3" s="59" t="s">
        <v>96</v>
      </c>
      <c r="C3" s="59"/>
    </row>
    <row r="4" spans="1:3" s="32" customFormat="1" ht="25.5" customHeight="1">
      <c r="A4" s="2"/>
      <c r="B4" s="59" t="s">
        <v>165</v>
      </c>
      <c r="C4" s="59"/>
    </row>
    <row r="5" spans="1:3" s="32" customFormat="1" ht="31.5" customHeight="1">
      <c r="A5" s="2"/>
      <c r="B5" s="3"/>
      <c r="C5" s="3"/>
    </row>
    <row r="6" spans="1:3" s="32" customFormat="1" ht="31.5" customHeight="1">
      <c r="A6" s="60" t="s">
        <v>97</v>
      </c>
      <c r="B6" s="60"/>
      <c r="C6" s="60"/>
    </row>
    <row r="7" spans="1:3" s="32" customFormat="1" ht="23.25" customHeight="1">
      <c r="A7" s="60" t="s">
        <v>175</v>
      </c>
      <c r="B7" s="60"/>
      <c r="C7" s="60"/>
    </row>
    <row r="8" spans="1:3" s="32" customFormat="1" ht="18.75">
      <c r="A8" s="1"/>
      <c r="B8" s="1"/>
      <c r="C8" s="1"/>
    </row>
    <row r="9" spans="1:3" s="32" customFormat="1" ht="30.75" customHeight="1">
      <c r="A9" s="54" t="s">
        <v>25</v>
      </c>
      <c r="B9" s="54"/>
      <c r="C9" s="54"/>
    </row>
    <row r="10" spans="1:3" s="32" customFormat="1" ht="19.5" customHeight="1">
      <c r="A10" s="36"/>
      <c r="B10" s="37"/>
      <c r="C10" s="38" t="s">
        <v>173</v>
      </c>
    </row>
    <row r="11" spans="1:3" s="33" customFormat="1" ht="33" customHeight="1">
      <c r="A11" s="74" t="s">
        <v>0</v>
      </c>
      <c r="B11" s="6" t="s">
        <v>125</v>
      </c>
      <c r="C11" s="5" t="s">
        <v>26</v>
      </c>
    </row>
    <row r="12" spans="1:3" s="33" customFormat="1" ht="24.75" customHeight="1">
      <c r="A12" s="75">
        <v>1</v>
      </c>
      <c r="B12" s="8" t="s">
        <v>93</v>
      </c>
      <c r="C12" s="7">
        <v>3</v>
      </c>
    </row>
    <row r="13" spans="1:3" ht="42" customHeight="1">
      <c r="A13" s="77" t="s">
        <v>2</v>
      </c>
      <c r="B13" s="12" t="s">
        <v>185</v>
      </c>
      <c r="C13" s="13">
        <f>C14+C16+C18+C23+C26+C31+C33+C36+C40</f>
        <v>444005263.74</v>
      </c>
    </row>
    <row r="14" spans="1:3" ht="34.5" customHeight="1">
      <c r="A14" s="77" t="s">
        <v>3</v>
      </c>
      <c r="B14" s="12" t="s">
        <v>186</v>
      </c>
      <c r="C14" s="13">
        <f>C15</f>
        <v>241747623.63</v>
      </c>
    </row>
    <row r="15" spans="1:3" ht="33.75" customHeight="1">
      <c r="A15" s="76" t="s">
        <v>4</v>
      </c>
      <c r="B15" s="14" t="s">
        <v>187</v>
      </c>
      <c r="C15" s="24">
        <v>241747623.63</v>
      </c>
    </row>
    <row r="16" spans="1:3" ht="77.25" customHeight="1">
      <c r="A16" s="77" t="s">
        <v>150</v>
      </c>
      <c r="B16" s="45" t="s">
        <v>151</v>
      </c>
      <c r="C16" s="13">
        <f>C17</f>
        <v>13333835.64</v>
      </c>
    </row>
    <row r="17" spans="1:3" ht="58.5" customHeight="1">
      <c r="A17" s="76" t="s">
        <v>149</v>
      </c>
      <c r="B17" s="19" t="s">
        <v>152</v>
      </c>
      <c r="C17" s="24">
        <v>13333835.64</v>
      </c>
    </row>
    <row r="18" spans="1:3" ht="35.25" customHeight="1">
      <c r="A18" s="77" t="s">
        <v>5</v>
      </c>
      <c r="B18" s="12" t="s">
        <v>188</v>
      </c>
      <c r="C18" s="13">
        <f>C19+C20+C21+C22</f>
        <v>45309027.97</v>
      </c>
    </row>
    <row r="19" spans="1:3" ht="42" customHeight="1">
      <c r="A19" s="76" t="s">
        <v>6</v>
      </c>
      <c r="B19" s="14" t="s">
        <v>189</v>
      </c>
      <c r="C19" s="24">
        <v>27877830.3</v>
      </c>
    </row>
    <row r="20" spans="1:3" ht="42" customHeight="1">
      <c r="A20" s="76" t="s">
        <v>7</v>
      </c>
      <c r="B20" s="14" t="s">
        <v>190</v>
      </c>
      <c r="C20" s="24">
        <v>15516907.35</v>
      </c>
    </row>
    <row r="21" spans="1:3" ht="30.75" customHeight="1">
      <c r="A21" s="76" t="s">
        <v>8</v>
      </c>
      <c r="B21" s="14" t="s">
        <v>191</v>
      </c>
      <c r="C21" s="24">
        <v>1367.99</v>
      </c>
    </row>
    <row r="22" spans="1:11" ht="39.75" customHeight="1">
      <c r="A22" s="76" t="s">
        <v>142</v>
      </c>
      <c r="B22" s="14" t="s">
        <v>192</v>
      </c>
      <c r="C22" s="24">
        <v>1912922.33</v>
      </c>
      <c r="D22" s="34"/>
      <c r="E22" s="34"/>
      <c r="F22" s="34"/>
      <c r="G22" s="34"/>
      <c r="H22" s="34"/>
      <c r="I22" s="34"/>
      <c r="J22" s="34"/>
      <c r="K22" s="34"/>
    </row>
    <row r="23" spans="1:3" ht="32.25" customHeight="1">
      <c r="A23" s="77" t="s">
        <v>9</v>
      </c>
      <c r="B23" s="12" t="s">
        <v>193</v>
      </c>
      <c r="C23" s="13">
        <f>C24+C25</f>
        <v>1257271.93</v>
      </c>
    </row>
    <row r="24" spans="1:3" ht="60" customHeight="1">
      <c r="A24" s="76" t="s">
        <v>10</v>
      </c>
      <c r="B24" s="14" t="s">
        <v>194</v>
      </c>
      <c r="C24" s="24">
        <v>1212471.93</v>
      </c>
    </row>
    <row r="25" spans="1:3" ht="75">
      <c r="A25" s="76" t="s">
        <v>11</v>
      </c>
      <c r="B25" s="14" t="s">
        <v>195</v>
      </c>
      <c r="C25" s="24">
        <v>44800</v>
      </c>
    </row>
    <row r="26" spans="1:3" ht="81.75" customHeight="1">
      <c r="A26" s="77" t="s">
        <v>12</v>
      </c>
      <c r="B26" s="12" t="s">
        <v>196</v>
      </c>
      <c r="C26" s="13">
        <f>C27+C28+C30+C29</f>
        <v>14229553.27</v>
      </c>
    </row>
    <row r="27" spans="1:3" ht="55.5" customHeight="1">
      <c r="A27" s="76" t="s">
        <v>13</v>
      </c>
      <c r="B27" s="14" t="s">
        <v>197</v>
      </c>
      <c r="C27" s="24">
        <v>87331.85</v>
      </c>
    </row>
    <row r="28" spans="1:3" ht="181.5" customHeight="1">
      <c r="A28" s="76" t="s">
        <v>121</v>
      </c>
      <c r="B28" s="14" t="s">
        <v>198</v>
      </c>
      <c r="C28" s="15">
        <v>13560471.24</v>
      </c>
    </row>
    <row r="29" spans="1:3" ht="60.75" customHeight="1">
      <c r="A29" s="76" t="s">
        <v>176</v>
      </c>
      <c r="B29" s="14" t="s">
        <v>199</v>
      </c>
      <c r="C29" s="15">
        <v>71000</v>
      </c>
    </row>
    <row r="30" spans="1:3" ht="158.25" customHeight="1">
      <c r="A30" s="76" t="s">
        <v>171</v>
      </c>
      <c r="B30" s="14" t="s">
        <v>200</v>
      </c>
      <c r="C30" s="24">
        <v>510750.18</v>
      </c>
    </row>
    <row r="31" spans="1:3" ht="43.5" customHeight="1">
      <c r="A31" s="78" t="s">
        <v>14</v>
      </c>
      <c r="B31" s="46" t="s">
        <v>201</v>
      </c>
      <c r="C31" s="48">
        <f>C32</f>
        <v>6161017.41</v>
      </c>
    </row>
    <row r="32" spans="1:3" ht="47.25" customHeight="1">
      <c r="A32" s="76" t="s">
        <v>15</v>
      </c>
      <c r="B32" s="14" t="s">
        <v>202</v>
      </c>
      <c r="C32" s="24">
        <v>6161017.41</v>
      </c>
    </row>
    <row r="33" spans="1:3" ht="74.25" customHeight="1">
      <c r="A33" s="78" t="s">
        <v>122</v>
      </c>
      <c r="B33" s="46" t="s">
        <v>203</v>
      </c>
      <c r="C33" s="48">
        <f>C34+C35</f>
        <v>96136267.08</v>
      </c>
    </row>
    <row r="34" spans="1:3" ht="48" customHeight="1">
      <c r="A34" s="76" t="s">
        <v>128</v>
      </c>
      <c r="B34" s="14" t="s">
        <v>204</v>
      </c>
      <c r="C34" s="24">
        <v>1721369.35</v>
      </c>
    </row>
    <row r="35" spans="1:3" ht="43.5" customHeight="1">
      <c r="A35" s="76" t="s">
        <v>131</v>
      </c>
      <c r="B35" s="14" t="s">
        <v>205</v>
      </c>
      <c r="C35" s="24">
        <v>94414897.73</v>
      </c>
    </row>
    <row r="36" spans="1:3" ht="75.75" customHeight="1">
      <c r="A36" s="77" t="s">
        <v>16</v>
      </c>
      <c r="B36" s="12" t="s">
        <v>206</v>
      </c>
      <c r="C36" s="13">
        <f>C37+C38+C39</f>
        <v>22393066.71</v>
      </c>
    </row>
    <row r="37" spans="1:3" ht="81.75" customHeight="1">
      <c r="A37" s="76" t="s">
        <v>123</v>
      </c>
      <c r="B37" s="14" t="s">
        <v>230</v>
      </c>
      <c r="C37" s="24">
        <v>16310404.64</v>
      </c>
    </row>
    <row r="38" spans="1:3" ht="175.5" customHeight="1">
      <c r="A38" s="76" t="s">
        <v>155</v>
      </c>
      <c r="B38" s="14" t="s">
        <v>207</v>
      </c>
      <c r="C38" s="24">
        <v>4922760.65</v>
      </c>
    </row>
    <row r="39" spans="1:3" ht="82.5" customHeight="1">
      <c r="A39" s="76" t="s">
        <v>156</v>
      </c>
      <c r="B39" s="14" t="s">
        <v>208</v>
      </c>
      <c r="C39" s="24">
        <v>1159901.42</v>
      </c>
    </row>
    <row r="40" spans="1:3" ht="69" customHeight="1">
      <c r="A40" s="77" t="s">
        <v>17</v>
      </c>
      <c r="B40" s="12" t="s">
        <v>209</v>
      </c>
      <c r="C40" s="13">
        <f>C41+C42+C43+C45+C46+C47+C48+C50+C51+C49+C44</f>
        <v>3437600.0999999996</v>
      </c>
    </row>
    <row r="41" spans="1:3" ht="77.25" customHeight="1">
      <c r="A41" s="76" t="s">
        <v>18</v>
      </c>
      <c r="B41" s="14" t="s">
        <v>210</v>
      </c>
      <c r="C41" s="24">
        <v>41801.32</v>
      </c>
    </row>
    <row r="42" spans="1:3" ht="120.75" customHeight="1">
      <c r="A42" s="76" t="s">
        <v>19</v>
      </c>
      <c r="B42" s="14" t="s">
        <v>211</v>
      </c>
      <c r="C42" s="24">
        <v>240000</v>
      </c>
    </row>
    <row r="43" spans="1:3" ht="144" customHeight="1">
      <c r="A43" s="76" t="s">
        <v>20</v>
      </c>
      <c r="B43" s="14" t="s">
        <v>212</v>
      </c>
      <c r="C43" s="15">
        <v>352720.64</v>
      </c>
    </row>
    <row r="44" spans="1:3" ht="76.5" customHeight="1">
      <c r="A44" s="76" t="s">
        <v>178</v>
      </c>
      <c r="B44" s="14" t="s">
        <v>177</v>
      </c>
      <c r="C44" s="15">
        <v>69134</v>
      </c>
    </row>
    <row r="45" spans="1:3" ht="196.5" customHeight="1">
      <c r="A45" s="76" t="s">
        <v>157</v>
      </c>
      <c r="B45" s="14" t="s">
        <v>213</v>
      </c>
      <c r="C45" s="24">
        <v>949923.87</v>
      </c>
    </row>
    <row r="46" spans="1:3" ht="97.5" customHeight="1">
      <c r="A46" s="76" t="s">
        <v>21</v>
      </c>
      <c r="B46" s="14" t="s">
        <v>214</v>
      </c>
      <c r="C46" s="24">
        <v>563497.05</v>
      </c>
    </row>
    <row r="47" spans="1:3" ht="69.75" customHeight="1">
      <c r="A47" s="76" t="s">
        <v>158</v>
      </c>
      <c r="B47" s="14" t="s">
        <v>215</v>
      </c>
      <c r="C47" s="24">
        <v>40500</v>
      </c>
    </row>
    <row r="48" spans="1:3" ht="102.75" customHeight="1">
      <c r="A48" s="76" t="s">
        <v>159</v>
      </c>
      <c r="B48" s="14" t="s">
        <v>216</v>
      </c>
      <c r="C48" s="24">
        <v>61010.92</v>
      </c>
    </row>
    <row r="49" spans="1:3" ht="81" customHeight="1">
      <c r="A49" s="79" t="s">
        <v>164</v>
      </c>
      <c r="B49" s="14" t="s">
        <v>163</v>
      </c>
      <c r="C49" s="24">
        <v>3304</v>
      </c>
    </row>
    <row r="50" spans="1:3" ht="136.5" customHeight="1">
      <c r="A50" s="76" t="s">
        <v>227</v>
      </c>
      <c r="B50" s="14" t="s">
        <v>217</v>
      </c>
      <c r="C50" s="24">
        <v>266629.05</v>
      </c>
    </row>
    <row r="51" spans="1:3" ht="87" customHeight="1">
      <c r="A51" s="76" t="s">
        <v>124</v>
      </c>
      <c r="B51" s="14" t="s">
        <v>218</v>
      </c>
      <c r="C51" s="24">
        <v>849079.25</v>
      </c>
    </row>
    <row r="52" spans="1:3" ht="42" customHeight="1">
      <c r="A52" s="78" t="s">
        <v>22</v>
      </c>
      <c r="B52" s="46" t="s">
        <v>219</v>
      </c>
      <c r="C52" s="48">
        <f>C53+C58+C59</f>
        <v>1113614305.28</v>
      </c>
    </row>
    <row r="53" spans="1:3" ht="62.25" customHeight="1">
      <c r="A53" s="76" t="s">
        <v>23</v>
      </c>
      <c r="B53" s="80" t="s">
        <v>220</v>
      </c>
      <c r="C53" s="30">
        <v>1096300542.12</v>
      </c>
    </row>
    <row r="54" spans="1:3" ht="45.75" customHeight="1">
      <c r="A54" s="79" t="s">
        <v>167</v>
      </c>
      <c r="B54" s="14" t="s">
        <v>221</v>
      </c>
      <c r="C54" s="24">
        <v>159157100</v>
      </c>
    </row>
    <row r="55" spans="1:3" ht="72.75" customHeight="1">
      <c r="A55" s="76" t="s">
        <v>160</v>
      </c>
      <c r="B55" s="14" t="s">
        <v>222</v>
      </c>
      <c r="C55" s="24">
        <v>223485243.23</v>
      </c>
    </row>
    <row r="56" spans="1:3" ht="43.5" customHeight="1">
      <c r="A56" s="79" t="s">
        <v>168</v>
      </c>
      <c r="B56" s="14" t="s">
        <v>223</v>
      </c>
      <c r="C56" s="24">
        <v>639691252</v>
      </c>
    </row>
    <row r="57" spans="1:3" ht="33" customHeight="1">
      <c r="A57" s="76" t="s">
        <v>24</v>
      </c>
      <c r="B57" s="14" t="s">
        <v>224</v>
      </c>
      <c r="C57" s="24">
        <v>73966946.89</v>
      </c>
    </row>
    <row r="58" spans="1:3" ht="70.5" customHeight="1">
      <c r="A58" s="76" t="s">
        <v>161</v>
      </c>
      <c r="B58" s="14" t="s">
        <v>225</v>
      </c>
      <c r="C58" s="15">
        <v>21301431</v>
      </c>
    </row>
    <row r="59" spans="1:3" ht="84" customHeight="1">
      <c r="A59" s="76" t="s">
        <v>228</v>
      </c>
      <c r="B59" s="14" t="s">
        <v>226</v>
      </c>
      <c r="C59" s="15">
        <v>-3987667.84</v>
      </c>
    </row>
    <row r="60" spans="1:3" ht="48" customHeight="1">
      <c r="A60" s="77" t="s">
        <v>1</v>
      </c>
      <c r="B60" s="12"/>
      <c r="C60" s="13">
        <f>C13+C52</f>
        <v>1557619569.02</v>
      </c>
    </row>
    <row r="61" spans="1:3" s="35" customFormat="1" ht="35.25" customHeight="1">
      <c r="A61" s="36"/>
      <c r="B61" s="37"/>
      <c r="C61" s="71"/>
    </row>
    <row r="62" spans="1:3" s="35" customFormat="1" ht="42" customHeight="1">
      <c r="A62" s="65" t="s">
        <v>94</v>
      </c>
      <c r="B62" s="66"/>
      <c r="C62" s="72" t="s">
        <v>174</v>
      </c>
    </row>
    <row r="63" spans="1:3" s="35" customFormat="1" ht="1.5" customHeight="1" hidden="1">
      <c r="A63" s="55" t="s">
        <v>92</v>
      </c>
      <c r="B63" s="56" t="s">
        <v>126</v>
      </c>
      <c r="C63" s="63" t="s">
        <v>26</v>
      </c>
    </row>
    <row r="64" spans="1:3" s="35" customFormat="1" ht="18.75" hidden="1">
      <c r="A64" s="55"/>
      <c r="B64" s="57"/>
      <c r="C64" s="64"/>
    </row>
    <row r="65" spans="1:3" s="35" customFormat="1" ht="18.75" hidden="1">
      <c r="A65" s="9">
        <v>1</v>
      </c>
      <c r="B65" s="10" t="s">
        <v>93</v>
      </c>
      <c r="C65" s="11">
        <v>3</v>
      </c>
    </row>
    <row r="66" spans="1:3" s="35" customFormat="1" ht="51" customHeight="1">
      <c r="A66" s="77" t="s">
        <v>28</v>
      </c>
      <c r="B66" s="47" t="s">
        <v>29</v>
      </c>
      <c r="C66" s="13">
        <f>C67+C68+C69+C70+C71</f>
        <v>151714318.76</v>
      </c>
    </row>
    <row r="67" spans="1:3" s="35" customFormat="1" ht="69" customHeight="1">
      <c r="A67" s="81" t="s">
        <v>30</v>
      </c>
      <c r="B67" s="49" t="s">
        <v>31</v>
      </c>
      <c r="C67" s="50">
        <v>3516449.28</v>
      </c>
    </row>
    <row r="68" spans="1:3" s="35" customFormat="1" ht="96.75" customHeight="1">
      <c r="A68" s="81" t="s">
        <v>102</v>
      </c>
      <c r="B68" s="49" t="s">
        <v>101</v>
      </c>
      <c r="C68" s="50">
        <v>13839</v>
      </c>
    </row>
    <row r="69" spans="1:3" s="35" customFormat="1" ht="109.5" customHeight="1">
      <c r="A69" s="81" t="s">
        <v>32</v>
      </c>
      <c r="B69" s="49" t="s">
        <v>33</v>
      </c>
      <c r="C69" s="50">
        <v>80539008.1</v>
      </c>
    </row>
    <row r="70" spans="1:3" s="35" customFormat="1" ht="84" customHeight="1">
      <c r="A70" s="81" t="s">
        <v>34</v>
      </c>
      <c r="B70" s="49" t="s">
        <v>35</v>
      </c>
      <c r="C70" s="50">
        <v>23250890.62</v>
      </c>
    </row>
    <row r="71" spans="1:3" s="35" customFormat="1" ht="39" customHeight="1">
      <c r="A71" s="81" t="s">
        <v>36</v>
      </c>
      <c r="B71" s="49" t="s">
        <v>103</v>
      </c>
      <c r="C71" s="50">
        <v>44394131.76</v>
      </c>
    </row>
    <row r="72" spans="1:3" s="35" customFormat="1" ht="44.25" customHeight="1">
      <c r="A72" s="77" t="s">
        <v>37</v>
      </c>
      <c r="B72" s="47" t="s">
        <v>38</v>
      </c>
      <c r="C72" s="13">
        <f>C73</f>
        <v>1625200</v>
      </c>
    </row>
    <row r="73" spans="1:3" s="35" customFormat="1" ht="40.5" customHeight="1">
      <c r="A73" s="81" t="s">
        <v>39</v>
      </c>
      <c r="B73" s="49" t="s">
        <v>40</v>
      </c>
      <c r="C73" s="50">
        <v>1625200</v>
      </c>
    </row>
    <row r="74" spans="1:3" s="35" customFormat="1" ht="51.75" customHeight="1">
      <c r="A74" s="77" t="s">
        <v>41</v>
      </c>
      <c r="B74" s="47" t="s">
        <v>42</v>
      </c>
      <c r="C74" s="13">
        <f>C75+C76+C77</f>
        <v>7562628.45</v>
      </c>
    </row>
    <row r="75" spans="1:3" s="35" customFormat="1" ht="42.75" customHeight="1">
      <c r="A75" s="81" t="s">
        <v>119</v>
      </c>
      <c r="B75" s="49" t="s">
        <v>120</v>
      </c>
      <c r="C75" s="50">
        <v>2411801.16</v>
      </c>
    </row>
    <row r="76" spans="1:3" s="35" customFormat="1" ht="81.75" customHeight="1">
      <c r="A76" s="81" t="s">
        <v>141</v>
      </c>
      <c r="B76" s="49" t="s">
        <v>43</v>
      </c>
      <c r="C76" s="50">
        <v>4565661.19</v>
      </c>
    </row>
    <row r="77" spans="1:3" s="35" customFormat="1" ht="63.75" customHeight="1">
      <c r="A77" s="81" t="s">
        <v>129</v>
      </c>
      <c r="B77" s="49" t="s">
        <v>130</v>
      </c>
      <c r="C77" s="50">
        <v>585166.1</v>
      </c>
    </row>
    <row r="78" spans="1:3" s="35" customFormat="1" ht="36.75" customHeight="1">
      <c r="A78" s="77" t="s">
        <v>44</v>
      </c>
      <c r="B78" s="47" t="s">
        <v>45</v>
      </c>
      <c r="C78" s="13">
        <f>C79+C80+C81+C83+C84+C82</f>
        <v>101370246.6</v>
      </c>
    </row>
    <row r="79" spans="1:3" s="35" customFormat="1" ht="41.25" customHeight="1">
      <c r="A79" s="81" t="s">
        <v>46</v>
      </c>
      <c r="B79" s="49" t="s">
        <v>47</v>
      </c>
      <c r="C79" s="50">
        <v>2193588.32</v>
      </c>
    </row>
    <row r="80" spans="1:3" s="35" customFormat="1" ht="36.75" customHeight="1">
      <c r="A80" s="81" t="s">
        <v>48</v>
      </c>
      <c r="B80" s="49" t="s">
        <v>49</v>
      </c>
      <c r="C80" s="50">
        <v>28514782.09</v>
      </c>
    </row>
    <row r="81" spans="1:3" s="35" customFormat="1" ht="35.25" customHeight="1">
      <c r="A81" s="81" t="s">
        <v>50</v>
      </c>
      <c r="B81" s="49" t="s">
        <v>51</v>
      </c>
      <c r="C81" s="50">
        <v>22337677.63</v>
      </c>
    </row>
    <row r="82" spans="1:3" s="35" customFormat="1" ht="37.5" customHeight="1">
      <c r="A82" s="81" t="s">
        <v>115</v>
      </c>
      <c r="B82" s="49" t="s">
        <v>100</v>
      </c>
      <c r="C82" s="50">
        <v>33230979</v>
      </c>
    </row>
    <row r="83" spans="1:3" s="35" customFormat="1" ht="39" customHeight="1">
      <c r="A83" s="81" t="s">
        <v>98</v>
      </c>
      <c r="B83" s="49" t="s">
        <v>99</v>
      </c>
      <c r="C83" s="50">
        <v>3601968.5</v>
      </c>
    </row>
    <row r="84" spans="1:3" s="35" customFormat="1" ht="45" customHeight="1">
      <c r="A84" s="81" t="s">
        <v>52</v>
      </c>
      <c r="B84" s="49" t="s">
        <v>53</v>
      </c>
      <c r="C84" s="50">
        <v>11491251.06</v>
      </c>
    </row>
    <row r="85" spans="1:3" s="35" customFormat="1" ht="41.25" customHeight="1">
      <c r="A85" s="77" t="s">
        <v>54</v>
      </c>
      <c r="B85" s="47" t="s">
        <v>55</v>
      </c>
      <c r="C85" s="13">
        <f>C86+C87+C88</f>
        <v>298832267.59999996</v>
      </c>
    </row>
    <row r="86" spans="1:3" s="35" customFormat="1" ht="37.5" customHeight="1">
      <c r="A86" s="81" t="s">
        <v>56</v>
      </c>
      <c r="B86" s="49" t="s">
        <v>57</v>
      </c>
      <c r="C86" s="50">
        <v>204093211.04</v>
      </c>
    </row>
    <row r="87" spans="1:3" s="35" customFormat="1" ht="40.5" customHeight="1">
      <c r="A87" s="81" t="s">
        <v>58</v>
      </c>
      <c r="B87" s="49" t="s">
        <v>59</v>
      </c>
      <c r="C87" s="50">
        <v>36059014.07</v>
      </c>
    </row>
    <row r="88" spans="1:3" s="35" customFormat="1" ht="39.75" customHeight="1">
      <c r="A88" s="81" t="s">
        <v>60</v>
      </c>
      <c r="B88" s="49" t="s">
        <v>61</v>
      </c>
      <c r="C88" s="50">
        <v>58680042.49</v>
      </c>
    </row>
    <row r="89" spans="1:3" s="35" customFormat="1" ht="30" customHeight="1">
      <c r="A89" s="77" t="s">
        <v>62</v>
      </c>
      <c r="B89" s="47" t="s">
        <v>63</v>
      </c>
      <c r="C89" s="13">
        <f>C90</f>
        <v>278839.85</v>
      </c>
    </row>
    <row r="90" spans="1:3" s="35" customFormat="1" ht="46.5" customHeight="1">
      <c r="A90" s="81" t="s">
        <v>64</v>
      </c>
      <c r="B90" s="49" t="s">
        <v>65</v>
      </c>
      <c r="C90" s="50">
        <v>278839.85</v>
      </c>
    </row>
    <row r="91" spans="1:3" s="35" customFormat="1" ht="33.75" customHeight="1">
      <c r="A91" s="77" t="s">
        <v>66</v>
      </c>
      <c r="B91" s="47" t="s">
        <v>67</v>
      </c>
      <c r="C91" s="13">
        <f>C92+C93+C94+C95</f>
        <v>745859535.5900002</v>
      </c>
    </row>
    <row r="92" spans="1:3" s="35" customFormat="1" ht="37.5" customHeight="1">
      <c r="A92" s="81" t="s">
        <v>68</v>
      </c>
      <c r="B92" s="49" t="s">
        <v>69</v>
      </c>
      <c r="C92" s="50">
        <v>179155049.8</v>
      </c>
    </row>
    <row r="93" spans="1:3" s="35" customFormat="1" ht="36" customHeight="1">
      <c r="A93" s="81" t="s">
        <v>70</v>
      </c>
      <c r="B93" s="49" t="s">
        <v>71</v>
      </c>
      <c r="C93" s="50">
        <v>513585205.6</v>
      </c>
    </row>
    <row r="94" spans="1:3" s="35" customFormat="1" ht="37.5" customHeight="1">
      <c r="A94" s="81" t="s">
        <v>166</v>
      </c>
      <c r="B94" s="49" t="s">
        <v>72</v>
      </c>
      <c r="C94" s="50">
        <v>23119560.69</v>
      </c>
    </row>
    <row r="95" spans="1:3" s="35" customFormat="1" ht="40.5" customHeight="1">
      <c r="A95" s="81" t="s">
        <v>73</v>
      </c>
      <c r="B95" s="49" t="s">
        <v>74</v>
      </c>
      <c r="C95" s="50">
        <v>29999719.5</v>
      </c>
    </row>
    <row r="96" spans="1:3" s="35" customFormat="1" ht="37.5" customHeight="1">
      <c r="A96" s="77" t="s">
        <v>116</v>
      </c>
      <c r="B96" s="47" t="s">
        <v>75</v>
      </c>
      <c r="C96" s="13">
        <f>C97+C98</f>
        <v>75978960.61</v>
      </c>
    </row>
    <row r="97" spans="1:3" s="35" customFormat="1" ht="36" customHeight="1">
      <c r="A97" s="81" t="s">
        <v>76</v>
      </c>
      <c r="B97" s="49" t="s">
        <v>77</v>
      </c>
      <c r="C97" s="50">
        <v>70852541.49</v>
      </c>
    </row>
    <row r="98" spans="1:3" s="35" customFormat="1" ht="42.75" customHeight="1">
      <c r="A98" s="81" t="s">
        <v>117</v>
      </c>
      <c r="B98" s="49" t="s">
        <v>79</v>
      </c>
      <c r="C98" s="50">
        <v>5126419.12</v>
      </c>
    </row>
    <row r="99" spans="1:3" s="35" customFormat="1" ht="33.75" customHeight="1">
      <c r="A99" s="77" t="s">
        <v>81</v>
      </c>
      <c r="B99" s="47" t="s">
        <v>82</v>
      </c>
      <c r="C99" s="13">
        <f>C100+C101+C102+C103</f>
        <v>23821355.759999998</v>
      </c>
    </row>
    <row r="100" spans="1:3" s="35" customFormat="1" ht="36" customHeight="1">
      <c r="A100" s="81" t="s">
        <v>83</v>
      </c>
      <c r="B100" s="49" t="s">
        <v>84</v>
      </c>
      <c r="C100" s="50">
        <v>1362302</v>
      </c>
    </row>
    <row r="101" spans="1:3" s="35" customFormat="1" ht="36.75" customHeight="1">
      <c r="A101" s="81" t="s">
        <v>85</v>
      </c>
      <c r="B101" s="49" t="s">
        <v>86</v>
      </c>
      <c r="C101" s="50">
        <v>1827166.49</v>
      </c>
    </row>
    <row r="102" spans="1:3" s="35" customFormat="1" ht="30" customHeight="1">
      <c r="A102" s="81" t="s">
        <v>87</v>
      </c>
      <c r="B102" s="49" t="s">
        <v>88</v>
      </c>
      <c r="C102" s="50">
        <v>12271107.03</v>
      </c>
    </row>
    <row r="103" spans="1:3" s="35" customFormat="1" ht="54" customHeight="1">
      <c r="A103" s="81" t="s">
        <v>89</v>
      </c>
      <c r="B103" s="49" t="s">
        <v>90</v>
      </c>
      <c r="C103" s="50">
        <v>8360780.24</v>
      </c>
    </row>
    <row r="104" spans="1:3" s="35" customFormat="1" ht="40.5" customHeight="1">
      <c r="A104" s="77" t="s">
        <v>80</v>
      </c>
      <c r="B104" s="47" t="s">
        <v>91</v>
      </c>
      <c r="C104" s="13">
        <f>C105+C106</f>
        <v>82592394.86999999</v>
      </c>
    </row>
    <row r="105" spans="1:3" s="35" customFormat="1" ht="33.75" customHeight="1">
      <c r="A105" s="81" t="s">
        <v>105</v>
      </c>
      <c r="B105" s="49" t="s">
        <v>104</v>
      </c>
      <c r="C105" s="50">
        <v>80522334.07</v>
      </c>
    </row>
    <row r="106" spans="1:3" s="35" customFormat="1" ht="48" customHeight="1">
      <c r="A106" s="81" t="s">
        <v>107</v>
      </c>
      <c r="B106" s="49" t="s">
        <v>106</v>
      </c>
      <c r="C106" s="50">
        <v>2070060.8</v>
      </c>
    </row>
    <row r="107" spans="1:3" s="35" customFormat="1" ht="34.5" customHeight="1">
      <c r="A107" s="77" t="s">
        <v>108</v>
      </c>
      <c r="B107" s="47" t="s">
        <v>109</v>
      </c>
      <c r="C107" s="13">
        <f>C108</f>
        <v>12635926</v>
      </c>
    </row>
    <row r="108" spans="1:3" s="35" customFormat="1" ht="41.25" customHeight="1">
      <c r="A108" s="81" t="s">
        <v>78</v>
      </c>
      <c r="B108" s="49" t="s">
        <v>110</v>
      </c>
      <c r="C108" s="50">
        <v>12635926</v>
      </c>
    </row>
    <row r="109" spans="1:3" s="35" customFormat="1" ht="57.75" customHeight="1">
      <c r="A109" s="77" t="s">
        <v>162</v>
      </c>
      <c r="B109" s="47" t="s">
        <v>111</v>
      </c>
      <c r="C109" s="13">
        <f>C110+C111</f>
        <v>54332578.699999996</v>
      </c>
    </row>
    <row r="110" spans="1:3" s="35" customFormat="1" ht="64.5" customHeight="1">
      <c r="A110" s="81" t="s">
        <v>114</v>
      </c>
      <c r="B110" s="49" t="s">
        <v>112</v>
      </c>
      <c r="C110" s="50">
        <v>46393803.8</v>
      </c>
    </row>
    <row r="111" spans="1:3" ht="52.5" customHeight="1">
      <c r="A111" s="81" t="s">
        <v>127</v>
      </c>
      <c r="B111" s="49" t="s">
        <v>113</v>
      </c>
      <c r="C111" s="50">
        <v>7938774.9</v>
      </c>
    </row>
    <row r="112" spans="1:3" ht="39" customHeight="1">
      <c r="A112" s="77" t="s">
        <v>27</v>
      </c>
      <c r="B112" s="47"/>
      <c r="C112" s="13">
        <f>C66+C72+C74+C78+C85+C91+C96+C99+C104+C107+C109+C89</f>
        <v>1556604252.7899997</v>
      </c>
    </row>
    <row r="113" spans="1:3" ht="45" customHeight="1">
      <c r="A113" s="77" t="s">
        <v>172</v>
      </c>
      <c r="B113" s="47"/>
      <c r="C113" s="13">
        <f>C60-C112</f>
        <v>1015316.2300002575</v>
      </c>
    </row>
    <row r="114" spans="1:3" ht="46.5" customHeight="1">
      <c r="A114" s="39"/>
      <c r="B114" s="20"/>
      <c r="C114" s="40"/>
    </row>
    <row r="115" spans="1:3" ht="22.5" customHeight="1">
      <c r="A115" s="65" t="s">
        <v>132</v>
      </c>
      <c r="B115" s="66"/>
      <c r="C115" s="41" t="s">
        <v>174</v>
      </c>
    </row>
    <row r="116" spans="1:3" ht="18" hidden="1">
      <c r="A116" s="55" t="s">
        <v>92</v>
      </c>
      <c r="B116" s="69" t="s">
        <v>145</v>
      </c>
      <c r="C116" s="70" t="s">
        <v>26</v>
      </c>
    </row>
    <row r="117" spans="1:3" ht="18" hidden="1">
      <c r="A117" s="55"/>
      <c r="B117" s="69"/>
      <c r="C117" s="70"/>
    </row>
    <row r="118" spans="1:3" ht="18.75" hidden="1">
      <c r="A118" s="22">
        <v>1</v>
      </c>
      <c r="B118" s="9">
        <v>2</v>
      </c>
      <c r="C118" s="23" t="s">
        <v>148</v>
      </c>
    </row>
    <row r="119" spans="1:3" ht="48" customHeight="1">
      <c r="A119" s="78" t="s">
        <v>182</v>
      </c>
      <c r="B119" s="47" t="s">
        <v>181</v>
      </c>
      <c r="C119" s="53">
        <v>295403603</v>
      </c>
    </row>
    <row r="120" spans="1:3" ht="94.5" customHeight="1">
      <c r="A120" s="79" t="s">
        <v>179</v>
      </c>
      <c r="B120" s="51" t="s">
        <v>180</v>
      </c>
      <c r="C120" s="52">
        <v>295403603</v>
      </c>
    </row>
    <row r="121" spans="1:3" ht="45.75" customHeight="1">
      <c r="A121" s="77" t="s">
        <v>170</v>
      </c>
      <c r="B121" s="47" t="s">
        <v>169</v>
      </c>
      <c r="C121" s="13">
        <f>C122+C124+C123</f>
        <v>-181278369.03</v>
      </c>
    </row>
    <row r="122" spans="1:3" ht="82.5" customHeight="1">
      <c r="A122" s="73" t="s">
        <v>134</v>
      </c>
      <c r="B122" s="49" t="s">
        <v>133</v>
      </c>
      <c r="C122" s="15">
        <v>113987445.36</v>
      </c>
    </row>
    <row r="123" spans="1:3" ht="77.25" customHeight="1">
      <c r="A123" s="73" t="s">
        <v>184</v>
      </c>
      <c r="B123" s="49" t="s">
        <v>183</v>
      </c>
      <c r="C123" s="15">
        <v>-295318227.19</v>
      </c>
    </row>
    <row r="124" spans="1:3" ht="60" customHeight="1">
      <c r="A124" s="73" t="s">
        <v>147</v>
      </c>
      <c r="B124" s="49" t="s">
        <v>146</v>
      </c>
      <c r="C124" s="15">
        <v>52412.8</v>
      </c>
    </row>
    <row r="125" spans="1:3" ht="41.25" customHeight="1">
      <c r="A125" s="82" t="s">
        <v>140</v>
      </c>
      <c r="B125" s="47" t="s">
        <v>135</v>
      </c>
      <c r="C125" s="13">
        <f>C126+C127</f>
        <v>-115140550.20000005</v>
      </c>
    </row>
    <row r="126" spans="1:3" ht="48" customHeight="1">
      <c r="A126" s="73" t="s">
        <v>136</v>
      </c>
      <c r="B126" s="49" t="s">
        <v>137</v>
      </c>
      <c r="C126" s="15">
        <v>-2139600057.8</v>
      </c>
    </row>
    <row r="127" spans="1:3" ht="43.5" customHeight="1">
      <c r="A127" s="73" t="s">
        <v>139</v>
      </c>
      <c r="B127" s="49" t="s">
        <v>138</v>
      </c>
      <c r="C127" s="15">
        <v>2024459507.6</v>
      </c>
    </row>
    <row r="128" spans="1:3" ht="53.25" customHeight="1">
      <c r="A128" s="82" t="s">
        <v>229</v>
      </c>
      <c r="B128" s="12"/>
      <c r="C128" s="13">
        <f>C121+C125+C119</f>
        <v>-1015316.2300000191</v>
      </c>
    </row>
    <row r="129" spans="1:3" ht="115.5" customHeight="1">
      <c r="A129" s="67" t="s">
        <v>154</v>
      </c>
      <c r="B129" s="68"/>
      <c r="C129" s="44"/>
    </row>
    <row r="130" spans="1:3" ht="45" customHeight="1" hidden="1">
      <c r="A130" s="42"/>
      <c r="B130" s="43"/>
      <c r="C130" s="29"/>
    </row>
    <row r="131" spans="1:3" ht="33.75" customHeight="1">
      <c r="A131" s="28"/>
      <c r="B131" s="21"/>
      <c r="C131" s="21"/>
    </row>
    <row r="132" spans="1:3" ht="38.25" customHeight="1" hidden="1">
      <c r="A132" s="25" t="s">
        <v>144</v>
      </c>
      <c r="B132" s="26" t="s">
        <v>143</v>
      </c>
      <c r="C132" s="27">
        <v>0</v>
      </c>
    </row>
    <row r="133" spans="1:3" ht="38.25" customHeight="1">
      <c r="A133" s="16"/>
      <c r="B133" s="17"/>
      <c r="C133" s="18"/>
    </row>
    <row r="134" spans="1:3" ht="18.75">
      <c r="A134" s="16"/>
      <c r="B134" s="17"/>
      <c r="C134" s="18"/>
    </row>
    <row r="135" spans="1:3" ht="18.75">
      <c r="A135" s="61" t="s">
        <v>153</v>
      </c>
      <c r="B135" s="62"/>
      <c r="C135" s="18"/>
    </row>
  </sheetData>
  <sheetProtection/>
  <mergeCells count="17">
    <mergeCell ref="A135:B135"/>
    <mergeCell ref="C63:C64"/>
    <mergeCell ref="A62:B62"/>
    <mergeCell ref="A115:B115"/>
    <mergeCell ref="A129:B129"/>
    <mergeCell ref="A116:A117"/>
    <mergeCell ref="B116:B117"/>
    <mergeCell ref="C116:C117"/>
    <mergeCell ref="A9:C9"/>
    <mergeCell ref="A63:A64"/>
    <mergeCell ref="B63:B64"/>
    <mergeCell ref="B1:C1"/>
    <mergeCell ref="B3:C3"/>
    <mergeCell ref="B4:C4"/>
    <mergeCell ref="B2:C2"/>
    <mergeCell ref="A6:C6"/>
    <mergeCell ref="A7:C7"/>
  </mergeCells>
  <printOptions/>
  <pageMargins left="0.984251968503937" right="0.5118110236220472" top="0.984251968503937" bottom="0.7874015748031497" header="0.5118110236220472" footer="0.5118110236220472"/>
  <pageSetup fitToHeight="0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Игнатова Татьяна Анатольевна</cp:lastModifiedBy>
  <cp:lastPrinted>2016-08-19T09:17:19Z</cp:lastPrinted>
  <dcterms:created xsi:type="dcterms:W3CDTF">2008-09-18T08:11:02Z</dcterms:created>
  <dcterms:modified xsi:type="dcterms:W3CDTF">2016-08-19T09:17:50Z</dcterms:modified>
  <cp:category/>
  <cp:version/>
  <cp:contentType/>
  <cp:contentStatus/>
</cp:coreProperties>
</file>